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7910" yWindow="0" windowWidth="22260" windowHeight="12645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44" i="1" s="1"/>
  <c r="J43" i="1" s="1"/>
  <c r="I45" i="1"/>
  <c r="I44" i="1" s="1"/>
  <c r="I43" i="1" s="1"/>
  <c r="F45" i="1"/>
  <c r="H44" i="1"/>
  <c r="G44" i="1"/>
  <c r="F44" i="1" s="1"/>
  <c r="H43" i="1"/>
  <c r="J42" i="1"/>
  <c r="I42" i="1"/>
  <c r="I41" i="1" s="1"/>
  <c r="F41" i="1" s="1"/>
  <c r="H42" i="1"/>
  <c r="G42" i="1"/>
  <c r="J41" i="1"/>
  <c r="H41" i="1"/>
  <c r="G41" i="1"/>
  <c r="J37" i="1"/>
  <c r="I37" i="1"/>
  <c r="H37" i="1"/>
  <c r="F37" i="1"/>
  <c r="J36" i="1"/>
  <c r="I36" i="1"/>
  <c r="H36" i="1"/>
  <c r="F36" i="1"/>
  <c r="J35" i="1"/>
  <c r="I35" i="1"/>
  <c r="H35" i="1"/>
  <c r="F35" i="1"/>
  <c r="J34" i="1"/>
  <c r="I34" i="1"/>
  <c r="H34" i="1"/>
  <c r="F34" i="1"/>
  <c r="J33" i="1"/>
  <c r="I33" i="1"/>
  <c r="H33" i="1"/>
  <c r="G33" i="1"/>
  <c r="F33" i="1" s="1"/>
  <c r="J32" i="1"/>
  <c r="I32" i="1"/>
  <c r="H32" i="1"/>
  <c r="H31" i="1" s="1"/>
  <c r="G32" i="1"/>
  <c r="F32" i="1" s="1"/>
  <c r="J31" i="1"/>
  <c r="I31" i="1"/>
  <c r="J30" i="1"/>
  <c r="I30" i="1"/>
  <c r="H30" i="1"/>
  <c r="G30" i="1"/>
  <c r="F30" i="1"/>
  <c r="J29" i="1"/>
  <c r="J28" i="1" s="1"/>
  <c r="I29" i="1"/>
  <c r="H29" i="1"/>
  <c r="G29" i="1"/>
  <c r="F29" i="1" s="1"/>
  <c r="I28" i="1"/>
  <c r="H28" i="1"/>
  <c r="J24" i="1"/>
  <c r="I24" i="1"/>
  <c r="F24" i="1" s="1"/>
  <c r="H24" i="1"/>
  <c r="G24" i="1"/>
  <c r="J23" i="1"/>
  <c r="I23" i="1"/>
  <c r="H23" i="1"/>
  <c r="G23" i="1"/>
  <c r="F23" i="1"/>
  <c r="J22" i="1"/>
  <c r="J21" i="1" s="1"/>
  <c r="I22" i="1"/>
  <c r="H22" i="1"/>
  <c r="G22" i="1"/>
  <c r="F22" i="1" s="1"/>
  <c r="H21" i="1"/>
  <c r="J20" i="1"/>
  <c r="H20" i="1"/>
  <c r="G20" i="1"/>
  <c r="J19" i="1"/>
  <c r="I19" i="1"/>
  <c r="H19" i="1"/>
  <c r="F19" i="1" s="1"/>
  <c r="G19" i="1"/>
  <c r="J18" i="1"/>
  <c r="I18" i="1"/>
  <c r="I17" i="1" s="1"/>
  <c r="H18" i="1"/>
  <c r="G18" i="1"/>
  <c r="J17" i="1"/>
  <c r="J13" i="1"/>
  <c r="I13" i="1"/>
  <c r="H13" i="1"/>
  <c r="G13" i="1"/>
  <c r="F13" i="1" s="1"/>
  <c r="J12" i="1"/>
  <c r="I12" i="1"/>
  <c r="H12" i="1"/>
  <c r="F12" i="1" s="1"/>
  <c r="G12" i="1"/>
  <c r="J11" i="1"/>
  <c r="I11" i="1"/>
  <c r="F11" i="1" s="1"/>
  <c r="H11" i="1"/>
  <c r="G11" i="1"/>
  <c r="J10" i="1"/>
  <c r="J8" i="1" s="1"/>
  <c r="I10" i="1"/>
  <c r="H10" i="1"/>
  <c r="G10" i="1"/>
  <c r="F10" i="1"/>
  <c r="J9" i="1"/>
  <c r="I9" i="1"/>
  <c r="H9" i="1"/>
  <c r="G9" i="1"/>
  <c r="F9" i="1" s="1"/>
  <c r="H8" i="1"/>
  <c r="J7" i="1" l="1"/>
  <c r="J47" i="1" s="1"/>
  <c r="I8" i="1"/>
  <c r="F18" i="1"/>
  <c r="I21" i="1"/>
  <c r="H17" i="1"/>
  <c r="H7" i="1" s="1"/>
  <c r="H47" i="1" s="1"/>
  <c r="G31" i="1"/>
  <c r="F31" i="1" s="1"/>
  <c r="F42" i="1"/>
  <c r="G8" i="1"/>
  <c r="G21" i="1"/>
  <c r="G28" i="1"/>
  <c r="F28" i="1" s="1"/>
  <c r="G43" i="1"/>
  <c r="F8" i="1" l="1"/>
  <c r="I7" i="1"/>
  <c r="I47" i="1" s="1"/>
  <c r="F43" i="1"/>
  <c r="G17" i="1"/>
  <c r="F17" i="1" s="1"/>
  <c r="F21" i="1"/>
  <c r="G7" i="1" l="1"/>
  <c r="F7" i="1" l="1"/>
  <c r="F47" i="1" s="1"/>
  <c r="G47" i="1"/>
</calcChain>
</file>

<file path=xl/sharedStrings.xml><?xml version="1.0" encoding="utf-8"?>
<sst xmlns="http://schemas.openxmlformats.org/spreadsheetml/2006/main" count="122" uniqueCount="50">
  <si>
    <t>Наименование подпрограммы, основного мероприятия подпрограммы/ мероприятий в рамках основного мероприятия подпрограммы</t>
  </si>
  <si>
    <t xml:space="preserve">Ответственный исполнитель </t>
  </si>
  <si>
    <t>Срок реализации</t>
  </si>
  <si>
    <t>Непосредственный результат (краткое описание)</t>
  </si>
  <si>
    <t xml:space="preserve">Финансирование, тыс. руб.
</t>
  </si>
  <si>
    <t>начала</t>
  </si>
  <si>
    <t>окончания</t>
  </si>
  <si>
    <t>Всего, в том числе</t>
  </si>
  <si>
    <t>Средства бюджета ГО г. Бор (без передаваемых в бюджет ГО г. Бор средств из областного и федерального бюджетов)</t>
  </si>
  <si>
    <t>Средства из областного бюджета (передаваемые в бюджет ГО г. Бор)</t>
  </si>
  <si>
    <t>Средства из федерального бюджета (передаваемые в бюджет ГО г. Бор)</t>
  </si>
  <si>
    <t>Прочие источники</t>
  </si>
  <si>
    <t>Подпрограмма 1. «Развитие сельского хозяйства городского округа г.Бор», Всего</t>
  </si>
  <si>
    <t>Управление сельского хозяйства</t>
  </si>
  <si>
    <t>X</t>
  </si>
  <si>
    <t>1.1. Развитие производства продукции растениеводства (субсидирование части затрат)</t>
  </si>
  <si>
    <t>1.1.1.Семеноводство:  Субвенции на возмещение части затрат на поддержку элитного семеноводства</t>
  </si>
  <si>
    <t>1.1.2.Реализация мероприятий, направленных на развитие производства продукции растениеводства городского округа г. Бор. Субсидии на возмещение части затрат на приобретение минеральных удобрений.</t>
  </si>
  <si>
    <t>1.2. Развитие производства продукции животноводства (субсидирование части затрат)</t>
  </si>
  <si>
    <t>1.2.1.Племенная работа: содействие использованию хозяйствами лучшего генофонда, работе по искусственному осеменению сельскохозяйственных животных. Субвенции на поддержку племенного животноводства</t>
  </si>
  <si>
    <t>1.3. Возмещение части затрат организаций агропромышленного комплекса на уплату процентов за пользование кредитными ресурсами</t>
  </si>
  <si>
    <t>1.3.1.Возмещение части затрат организаций агропромышленного комплекса (СХП) на уплату процентов за пользование кредитными ресурсами, направляемыми на развитие растениеводства и животноводства</t>
  </si>
  <si>
    <t>1.3.2.Субвенции на возмещение части  процентной ставки по  инвестиционным кредитам (займам) в агропромышленном комплексе</t>
  </si>
  <si>
    <t>1.3.3.Содействие формированию и развитию сельской потребительской кооперации и малых форм хозяйствования. Субвенции на возмещение части  процентной ставки по долгосрочным, среднесрочным и краткосрочным кредитам, взятым малыми формами хозяйствования</t>
  </si>
  <si>
    <t>1.4. Предоставление средств на поддержку начинающих фермеров, создание и развитие семейных животноводческих ферм на базе крестьянских (фермерских) хозяйств</t>
  </si>
  <si>
    <t>1.4.1.Предоставление средств на поддержку начинающих фермерских хозяйств</t>
  </si>
  <si>
    <t>1.4.2.Предоставление грантов на развитие семейных животноводческих ферм</t>
  </si>
  <si>
    <t>1.5. Управление рисками в сельскохозяйственном производстве (субсидирование части затрат)</t>
  </si>
  <si>
    <t xml:space="preserve">1.5.1.Снижение рисков в сельском хозяйстве, возмещение части затрат по страхованию урожая сельскохозяйственных культур </t>
  </si>
  <si>
    <t>1.6. Повышение заинтересованности в распространении передового опыта в агропромышленном комплексе и улучшении результатов деятельности по производству, переработке и хранению сельскохозяйственной продукции, оказанию услуг и выполнению работ для сельскохозяйственных организаций (проведение конкурсов, слетов, выставок и других мероприятий)</t>
  </si>
  <si>
    <t>1.6.1.Поощрение  организаций агропромышленного комплекса, их руководителей, работников, в т.ч. специалистов, и субъектов малого сельскохозяйственного бизнеса, достигших наилучших показателей деятельности по итогам конкурса, приуроченного к празднованию Дня работника сельского хозяйства и перерабатывающей промышленности</t>
  </si>
  <si>
    <t>1.6.2.Проведение конкурсов, конференций, выставок и мероприятий по распространению передового опыта в агропромышленном комплексе (День поля)</t>
  </si>
  <si>
    <t>1.6.3.Проведение конкурсов, конференций, выставок и мероприятий по распространению передового опыта в агропромышленном комплексе (Агрофест-НН 2017)</t>
  </si>
  <si>
    <t>1.6.4.Проведение конкурсов, конференций, выставок и мероприятий по распространению передового опыта в агропромышленном комплексе (Объезд животноводческих ферм)</t>
  </si>
  <si>
    <t>1.7. Обновление парка сельскохозяйственной техники (субсидирование части затрат)</t>
  </si>
  <si>
    <t>1.7.1.Субвенции на возмещение части затрат на приобретение оборудования и техники</t>
  </si>
  <si>
    <t>Подрограмма 2. "Обеспечение реализации Муниципальной программы"</t>
  </si>
  <si>
    <t>2.1.Обеспечение выполнения целей, задач и показателей муниципальной программы в целом и в разрезе подпрограмм.</t>
  </si>
  <si>
    <t>ИТОГО</t>
  </si>
  <si>
    <t>1.2.2.Субвенции на возмещение части затрат поддержку собственного производства молока</t>
  </si>
  <si>
    <t>1.1.3.Поддержка доходов сельскохозяйственных товаропроизводителей в области растениеводства. Субсидии на возмещение производителям зерновых культур части затрат на производство и реализацию зерновых культур</t>
  </si>
  <si>
    <t>1.2.3.Субвенции на обеспечение прироста сельскохозяйственной продукции собственного производства в рамках приоритетных подотраслей агропромышленногог комплекса</t>
  </si>
  <si>
    <t>2023 год</t>
  </si>
  <si>
    <t>1.1.4.Субвенции на обеспечение прироста сельскохозяйственной продукции собственного производства в рамках приоритетных подотраслей агропромышленного комплекса.</t>
  </si>
  <si>
    <t>1.1.5.Субвенции на стимулированиеувеличения производства картофеля и овощей.</t>
  </si>
  <si>
    <t>2.2. Обеспечение деятельности Управления за счет средств местного бюджета</t>
  </si>
  <si>
    <t>Х</t>
  </si>
  <si>
    <r>
      <t>УТВЕРЖДЕН 
приказом управления сельского хозяйства администрации городского округа город Бор 
от 28</t>
    </r>
    <r>
      <rPr>
        <u/>
        <sz val="14"/>
        <rFont val="Times New Roman"/>
        <family val="1"/>
        <charset val="204"/>
      </rPr>
      <t>.12.2023</t>
    </r>
    <r>
      <rPr>
        <sz val="14"/>
        <rFont val="Times New Roman"/>
        <family val="1"/>
        <charset val="204"/>
      </rPr>
      <t xml:space="preserve"> г.  № 46</t>
    </r>
  </si>
  <si>
    <t>9 чел.</t>
  </si>
  <si>
    <t xml:space="preserve">План реализации муниципальной программы 
«Развитие агропромышленного комплекса в городском округе г.Бор" 
 на 2024 год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</si>
</sst>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1044;&#1086;&#1082;&#1091;&#1084;&#1077;&#1085;&#1090;&#1099;\&#1050;&#1086;&#1084;&#1087;2\&#1052;&#1091;&#1085;&#1080;&#1094;&#1080;&#1087;&#1072;&#1083;&#1100;&#1085;&#1072;&#1103;%20&#1087;&#1088;&#1086;&#1075;&#1088;&#1072;&#1084;&#1084;&#1072;%20&#1040;&#1055;&#1050;\&#1048;&#1079;&#1084;&#1077;&#1085;&#1077;&#1085;&#1080;&#1103;%20&#1074;%20&#1087;&#1088;&#1086;&#1075;&#1088;&#1072;&#1084;&#1084;&#1091;\&#1048;&#1079;&#1084;&#1077;&#1085;&#1077;&#1085;&#1080;&#1103;%202023\&#1060;&#1080;&#1085;&#1086;&#1073;&#1077;&#1089;&#1087;&#1077;&#1095;&#1077;&#1085;&#1080;&#1077;\&#1092;&#1080;&#1085;&#1086;&#1073;&#1077;&#1089;&#1087;&#1077;&#1095;&#1077;&#1085;&#1080;&#1077;%20&#1086;&#1090;%2010%20(&#1040;&#1074;&#1090;&#1086;&#1089;&#1086;&#1093;&#1088;&#1072;&#1085;&#1077;&#1085;&#1085;&#1099;&#1081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1044;&#1086;&#1082;&#1091;&#1084;&#1077;&#1085;&#1090;&#1099;\&#1050;&#1086;&#1084;&#1087;2\&#1052;&#1091;&#1085;&#1080;&#1094;&#1080;&#1087;&#1072;&#1083;&#1100;&#1085;&#1072;&#1103;%20&#1087;&#1088;&#1086;&#1075;&#1088;&#1072;&#1084;&#1084;&#1072;%20&#1040;&#1055;&#1050;\&#1048;&#1079;&#1084;&#1077;&#1085;&#1077;&#1085;&#1080;&#1103;%20&#1074;%20&#1087;&#1088;&#1086;&#1075;&#1088;&#1072;&#1084;&#1084;&#1091;\&#1048;&#1079;&#1084;&#1077;&#1085;&#1077;&#1085;&#1080;&#1103;%202023\&#1060;&#1080;&#1085;&#1086;&#1073;&#1077;&#1089;&#1087;&#1077;&#1095;&#1077;&#1085;&#1080;&#1077;\&#1060;&#1080;&#1085;&#1086;&#1073;&#1077;&#1089;&#1087;&#1077;&#1095;&#1077;&#1085;&#1080;&#1077;%202023%20&#1086;&#1090;%201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 2015-2021 г.г. (черновик)"/>
      <sheetName val="МП 2015-2021 г.г."/>
      <sheetName val="план 15"/>
      <sheetName val="изм.2015 г."/>
      <sheetName val="план реализации 2016"/>
      <sheetName val="изменения 2016 г."/>
      <sheetName val="план реализации 2017"/>
      <sheetName val="план реализации 2018"/>
      <sheetName val="МП 2022-2025 г.г."/>
      <sheetName val="Лист1"/>
      <sheetName val="план реализации 2019"/>
      <sheetName val="план реализации 2020"/>
      <sheetName val="изменения 2016-2019 г.г."/>
      <sheetName val="новый паспорт"/>
      <sheetName val="изменения 2016-2019 г.г.(исход)"/>
      <sheetName val="план реализации 2021"/>
      <sheetName val="новый паспорт (2017)"/>
      <sheetName val="новый паспорт(2018 акт версия)"/>
      <sheetName val="паспорт(2017 для постановления)"/>
      <sheetName val="план реализации 2022"/>
      <sheetName val="паспорт(2019 для постановления)"/>
      <sheetName val="новый паспорт(2019 акт версия)"/>
      <sheetName val="паспорт(2018 для постановления)"/>
      <sheetName val="план реализации 2023"/>
      <sheetName val="изменения 2022-2025 (табл1)"/>
      <sheetName val="нов паспорт(2022-2025)"/>
      <sheetName val="изменения 2019-2021 (табл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G25">
            <v>0</v>
          </cell>
        </row>
        <row r="28">
          <cell r="G28">
            <v>0</v>
          </cell>
        </row>
        <row r="29">
          <cell r="G29">
            <v>0</v>
          </cell>
        </row>
        <row r="35">
          <cell r="G35">
            <v>0</v>
          </cell>
        </row>
        <row r="36">
          <cell r="G36">
            <v>0</v>
          </cell>
        </row>
        <row r="41">
          <cell r="G41">
            <v>0</v>
          </cell>
        </row>
        <row r="43">
          <cell r="G43">
            <v>0</v>
          </cell>
        </row>
        <row r="44">
          <cell r="G44">
            <v>0</v>
          </cell>
        </row>
        <row r="48">
          <cell r="G48">
            <v>0</v>
          </cell>
        </row>
        <row r="49">
          <cell r="G49">
            <v>0</v>
          </cell>
        </row>
        <row r="62">
          <cell r="G62">
            <v>0</v>
          </cell>
        </row>
        <row r="64">
          <cell r="G64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15">
          <cell r="G115">
            <v>0</v>
          </cell>
        </row>
        <row r="119">
          <cell r="G119">
            <v>0</v>
          </cell>
        </row>
        <row r="121">
          <cell r="G121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6">
          <cell r="G156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4">
          <cell r="G164">
            <v>0</v>
          </cell>
        </row>
        <row r="166">
          <cell r="G166">
            <v>0</v>
          </cell>
        </row>
        <row r="167">
          <cell r="G167">
            <v>0</v>
          </cell>
        </row>
        <row r="169">
          <cell r="G169">
            <v>0</v>
          </cell>
        </row>
        <row r="177">
          <cell r="G177">
            <v>0</v>
          </cell>
        </row>
        <row r="179">
          <cell r="G179">
            <v>0</v>
          </cell>
        </row>
        <row r="205">
          <cell r="G205">
            <v>0</v>
          </cell>
        </row>
        <row r="208">
          <cell r="G20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 2023-2026 г.г."/>
      <sheetName val="изменения 2023-2026 (табл1)"/>
      <sheetName val="нов паспорт(2023-2026)"/>
      <sheetName val="план реализации 2023"/>
      <sheetName val="план реализации 2024"/>
    </sheetNames>
    <sheetDataSet>
      <sheetData sheetId="0">
        <row r="23">
          <cell r="G23">
            <v>180.9</v>
          </cell>
        </row>
        <row r="24">
          <cell r="G24">
            <v>5306.4</v>
          </cell>
        </row>
        <row r="26">
          <cell r="G26">
            <v>21555</v>
          </cell>
        </row>
        <row r="30">
          <cell r="G30">
            <v>2342</v>
          </cell>
        </row>
        <row r="31">
          <cell r="G31">
            <v>36186</v>
          </cell>
        </row>
        <row r="33">
          <cell r="G33">
            <v>550.29999999999995</v>
          </cell>
        </row>
        <row r="34">
          <cell r="G34">
            <v>173.8</v>
          </cell>
        </row>
        <row r="42">
          <cell r="G42">
            <v>0</v>
          </cell>
        </row>
        <row r="46">
          <cell r="G46">
            <v>18795.900000000001</v>
          </cell>
        </row>
        <row r="47">
          <cell r="G47">
            <v>5786.3</v>
          </cell>
        </row>
        <row r="63">
          <cell r="G63">
            <v>1656</v>
          </cell>
        </row>
        <row r="65">
          <cell r="G65">
            <v>12010.8</v>
          </cell>
        </row>
        <row r="67">
          <cell r="G67">
            <v>3947.2</v>
          </cell>
        </row>
        <row r="68">
          <cell r="G68">
            <v>3570</v>
          </cell>
        </row>
        <row r="80">
          <cell r="G80">
            <v>165752.70000000001</v>
          </cell>
        </row>
        <row r="96">
          <cell r="G96">
            <v>206750.1</v>
          </cell>
        </row>
        <row r="101">
          <cell r="G101">
            <v>11132.8</v>
          </cell>
        </row>
        <row r="106">
          <cell r="G106">
            <v>5803</v>
          </cell>
        </row>
        <row r="122">
          <cell r="G122">
            <v>651.70000000000005</v>
          </cell>
        </row>
        <row r="127">
          <cell r="G127">
            <v>386.3</v>
          </cell>
        </row>
        <row r="143">
          <cell r="G143">
            <v>2153.4</v>
          </cell>
        </row>
        <row r="178">
          <cell r="G178">
            <v>4363.8</v>
          </cell>
        </row>
        <row r="180">
          <cell r="G180">
            <v>16338.2</v>
          </cell>
        </row>
        <row r="206">
          <cell r="G206">
            <v>6280.5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K5" sqref="K5"/>
    </sheetView>
  </sheetViews>
  <sheetFormatPr defaultRowHeight="15" x14ac:dyDescent="0.25"/>
  <cols>
    <col min="1" max="1" width="38.28515625" customWidth="1"/>
    <col min="2" max="2" width="18.5703125" customWidth="1"/>
    <col min="3" max="3" width="11" customWidth="1"/>
    <col min="4" max="4" width="11.28515625" customWidth="1"/>
    <col min="5" max="5" width="17.7109375" customWidth="1"/>
    <col min="6" max="10" width="12.7109375" customWidth="1"/>
  </cols>
  <sheetData>
    <row r="1" spans="1:10" ht="78.75" customHeight="1" x14ac:dyDescent="0.3">
      <c r="A1" s="1"/>
      <c r="B1" s="2"/>
      <c r="C1" s="2"/>
      <c r="D1" s="2"/>
      <c r="E1" s="15" t="s">
        <v>47</v>
      </c>
      <c r="F1" s="16"/>
      <c r="G1" s="16"/>
      <c r="H1" s="16"/>
      <c r="I1" s="16"/>
      <c r="J1" s="16"/>
    </row>
    <row r="2" spans="1:10" ht="53.25" customHeight="1" x14ac:dyDescent="0.3">
      <c r="A2" s="17" t="s">
        <v>49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41.25" customHeight="1" x14ac:dyDescent="0.25">
      <c r="A4" s="19" t="s">
        <v>0</v>
      </c>
      <c r="B4" s="19" t="s">
        <v>1</v>
      </c>
      <c r="C4" s="21" t="s">
        <v>2</v>
      </c>
      <c r="D4" s="22"/>
      <c r="E4" s="13" t="s">
        <v>3</v>
      </c>
      <c r="F4" s="23" t="s">
        <v>4</v>
      </c>
      <c r="G4" s="24"/>
      <c r="H4" s="24"/>
      <c r="I4" s="24"/>
      <c r="J4" s="25"/>
    </row>
    <row r="5" spans="1:10" ht="157.5" customHeight="1" x14ac:dyDescent="0.25">
      <c r="A5" s="20"/>
      <c r="B5" s="20"/>
      <c r="C5" s="14" t="s">
        <v>5</v>
      </c>
      <c r="D5" s="14" t="s">
        <v>6</v>
      </c>
      <c r="E5" s="13">
        <v>2024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</row>
    <row r="6" spans="1:10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</row>
    <row r="7" spans="1:10" ht="78.75" customHeight="1" x14ac:dyDescent="0.25">
      <c r="A7" s="4" t="s">
        <v>12</v>
      </c>
      <c r="B7" s="13" t="s">
        <v>13</v>
      </c>
      <c r="C7" s="13">
        <v>2024</v>
      </c>
      <c r="D7" s="13">
        <v>2026</v>
      </c>
      <c r="E7" s="13" t="s">
        <v>14</v>
      </c>
      <c r="F7" s="5">
        <f t="shared" ref="F7:F13" si="0">SUM(G7:J7)</f>
        <v>526157.10000000009</v>
      </c>
      <c r="G7" s="5">
        <f>G8+G17+G21+G28+G31+G33+G41</f>
        <v>3106.5</v>
      </c>
      <c r="H7" s="5">
        <f>H8+H17+H21+H28+H31+H33+H41</f>
        <v>20856.3</v>
      </c>
      <c r="I7" s="5">
        <f>I8+I17+I21+I28+I31+I33+I41</f>
        <v>23474.300000000003</v>
      </c>
      <c r="J7" s="5">
        <f>J8+J17+J21+J28+J31+J33+J41</f>
        <v>478720.00000000006</v>
      </c>
    </row>
    <row r="8" spans="1:10" ht="60" customHeight="1" x14ac:dyDescent="0.25">
      <c r="A8" s="6" t="s">
        <v>15</v>
      </c>
      <c r="B8" s="13" t="s">
        <v>13</v>
      </c>
      <c r="C8" s="3">
        <v>2024</v>
      </c>
      <c r="D8" s="3">
        <v>2026</v>
      </c>
      <c r="E8" s="3" t="s">
        <v>14</v>
      </c>
      <c r="F8" s="5">
        <f>SUM(G8:J8)</f>
        <v>90876.6</v>
      </c>
      <c r="G8" s="5">
        <f>SUM(G9:G13)</f>
        <v>2342</v>
      </c>
      <c r="H8" s="5">
        <f>SUM(H9:H13)</f>
        <v>11266.5</v>
      </c>
      <c r="I8" s="5">
        <f>SUM(I9:I13)</f>
        <v>19527.100000000002</v>
      </c>
      <c r="J8" s="5">
        <f>SUM(J9:J13)</f>
        <v>57741</v>
      </c>
    </row>
    <row r="9" spans="1:10" ht="59.25" customHeight="1" x14ac:dyDescent="0.25">
      <c r="A9" s="8" t="s">
        <v>16</v>
      </c>
      <c r="B9" s="3" t="s">
        <v>13</v>
      </c>
      <c r="C9" s="3">
        <v>2024</v>
      </c>
      <c r="D9" s="3">
        <v>2026</v>
      </c>
      <c r="E9" s="3">
        <v>4</v>
      </c>
      <c r="F9" s="9">
        <f t="shared" si="0"/>
        <v>27042.3</v>
      </c>
      <c r="G9" s="9">
        <f>'[1]МП 2022-2025 г.г.'!G25</f>
        <v>0</v>
      </c>
      <c r="H9" s="9">
        <f>'[2]МП 2023-2026 г.г.'!G24</f>
        <v>5306.4</v>
      </c>
      <c r="I9" s="9">
        <f>'[2]МП 2023-2026 г.г.'!G23</f>
        <v>180.9</v>
      </c>
      <c r="J9" s="9">
        <f>'[2]МП 2023-2026 г.г.'!G26</f>
        <v>21555</v>
      </c>
    </row>
    <row r="10" spans="1:10" ht="75.75" customHeight="1" x14ac:dyDescent="0.25">
      <c r="A10" s="8" t="s">
        <v>17</v>
      </c>
      <c r="B10" s="3" t="s">
        <v>13</v>
      </c>
      <c r="C10" s="3">
        <v>2024</v>
      </c>
      <c r="D10" s="3">
        <v>2026</v>
      </c>
      <c r="E10" s="3">
        <v>11</v>
      </c>
      <c r="F10" s="9">
        <f t="shared" si="0"/>
        <v>38528</v>
      </c>
      <c r="G10" s="9">
        <f>'[2]МП 2023-2026 г.г.'!G30</f>
        <v>2342</v>
      </c>
      <c r="H10" s="9">
        <f>ROUND('[1]МП 2022-2025 г.г.'!G29,1)</f>
        <v>0</v>
      </c>
      <c r="I10" s="9">
        <f>ROUND('[1]МП 2022-2025 г.г.'!G28,1)</f>
        <v>0</v>
      </c>
      <c r="J10" s="9">
        <f>'[2]МП 2023-2026 г.г.'!G31</f>
        <v>36186</v>
      </c>
    </row>
    <row r="11" spans="1:10" ht="102" customHeight="1" x14ac:dyDescent="0.25">
      <c r="A11" s="8" t="s">
        <v>40</v>
      </c>
      <c r="B11" s="3" t="s">
        <v>13</v>
      </c>
      <c r="C11" s="3">
        <v>2024</v>
      </c>
      <c r="D11" s="3">
        <v>2026</v>
      </c>
      <c r="E11" s="3">
        <v>3</v>
      </c>
      <c r="F11" s="9">
        <f t="shared" si="0"/>
        <v>724.09999999999991</v>
      </c>
      <c r="G11" s="9">
        <f>'[1]МП 2022-2025 г.г.'!G35</f>
        <v>0</v>
      </c>
      <c r="H11" s="9">
        <f>'[2]МП 2023-2026 г.г.'!G34</f>
        <v>173.8</v>
      </c>
      <c r="I11" s="9">
        <f>'[2]МП 2023-2026 г.г.'!G33</f>
        <v>550.29999999999995</v>
      </c>
      <c r="J11" s="9">
        <f>ROUND('[1]МП 2022-2025 г.г.'!G36,1)</f>
        <v>0</v>
      </c>
    </row>
    <row r="12" spans="1:10" ht="95.25" customHeight="1" x14ac:dyDescent="0.25">
      <c r="A12" s="8" t="s">
        <v>43</v>
      </c>
      <c r="B12" s="3" t="s">
        <v>13</v>
      </c>
      <c r="C12" s="3">
        <v>2024</v>
      </c>
      <c r="D12" s="3">
        <v>2026</v>
      </c>
      <c r="E12" s="3">
        <v>8</v>
      </c>
      <c r="F12" s="9">
        <f t="shared" si="0"/>
        <v>0</v>
      </c>
      <c r="G12" s="9">
        <f>'[1]МП 2022-2025 г.г.'!G43</f>
        <v>0</v>
      </c>
      <c r="H12" s="9">
        <f>'[2]МП 2023-2026 г.г.'!G42</f>
        <v>0</v>
      </c>
      <c r="I12" s="9">
        <f>'[1]МП 2022-2025 г.г.'!G41</f>
        <v>0</v>
      </c>
      <c r="J12" s="9">
        <f>'[1]МП 2022-2025 г.г.'!G44</f>
        <v>0</v>
      </c>
    </row>
    <row r="13" spans="1:10" ht="54" customHeight="1" x14ac:dyDescent="0.25">
      <c r="A13" s="10" t="s">
        <v>44</v>
      </c>
      <c r="B13" s="3" t="s">
        <v>13</v>
      </c>
      <c r="C13" s="3">
        <v>2024</v>
      </c>
      <c r="D13" s="3">
        <v>2026</v>
      </c>
      <c r="E13" s="3">
        <v>9</v>
      </c>
      <c r="F13" s="9">
        <f t="shared" si="0"/>
        <v>24582.2</v>
      </c>
      <c r="G13" s="9">
        <f>'[1]МП 2022-2025 г.г.'!G48</f>
        <v>0</v>
      </c>
      <c r="H13" s="9">
        <f>'[2]МП 2023-2026 г.г.'!G47</f>
        <v>5786.3</v>
      </c>
      <c r="I13" s="9">
        <f>'[2]МП 2023-2026 г.г.'!G46</f>
        <v>18795.900000000001</v>
      </c>
      <c r="J13" s="9">
        <f>'[1]МП 2022-2025 г.г.'!G49</f>
        <v>0</v>
      </c>
    </row>
    <row r="14" spans="1:10" ht="38.25" customHeight="1" x14ac:dyDescent="0.25">
      <c r="A14" s="26" t="s">
        <v>0</v>
      </c>
      <c r="B14" s="19" t="s">
        <v>1</v>
      </c>
      <c r="C14" s="21" t="s">
        <v>2</v>
      </c>
      <c r="D14" s="22"/>
      <c r="E14" s="13" t="s">
        <v>3</v>
      </c>
      <c r="F14" s="23" t="s">
        <v>4</v>
      </c>
      <c r="G14" s="24"/>
      <c r="H14" s="24"/>
      <c r="I14" s="24"/>
      <c r="J14" s="25"/>
    </row>
    <row r="15" spans="1:10" ht="135.75" customHeight="1" x14ac:dyDescent="0.25">
      <c r="A15" s="28"/>
      <c r="B15" s="20"/>
      <c r="C15" s="14" t="s">
        <v>5</v>
      </c>
      <c r="D15" s="14" t="s">
        <v>6</v>
      </c>
      <c r="E15" s="14" t="s">
        <v>42</v>
      </c>
      <c r="F15" s="13" t="s">
        <v>7</v>
      </c>
      <c r="G15" s="13" t="s">
        <v>8</v>
      </c>
      <c r="H15" s="13" t="s">
        <v>9</v>
      </c>
      <c r="I15" s="13" t="s">
        <v>10</v>
      </c>
      <c r="J15" s="13" t="s">
        <v>11</v>
      </c>
    </row>
    <row r="16" spans="1:10" ht="18" customHeight="1" x14ac:dyDescent="0.25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</row>
    <row r="17" spans="1:10" ht="60.75" customHeight="1" x14ac:dyDescent="0.25">
      <c r="A17" s="6" t="s">
        <v>18</v>
      </c>
      <c r="B17" s="3" t="s">
        <v>13</v>
      </c>
      <c r="C17" s="13">
        <v>2024</v>
      </c>
      <c r="D17" s="13">
        <v>2026</v>
      </c>
      <c r="E17" s="3" t="s">
        <v>14</v>
      </c>
      <c r="F17" s="5">
        <f>SUM(G17:J17)</f>
        <v>186936.7</v>
      </c>
      <c r="G17" s="5">
        <f>SUM(G18:G21)</f>
        <v>0</v>
      </c>
      <c r="H17" s="5">
        <f>SUM(H18:H21)</f>
        <v>5226</v>
      </c>
      <c r="I17" s="5">
        <f>SUM(I18:I20)</f>
        <v>3947.2</v>
      </c>
      <c r="J17" s="5">
        <f>SUM(J18:J20)</f>
        <v>177763.5</v>
      </c>
    </row>
    <row r="18" spans="1:10" ht="90.75" customHeight="1" x14ac:dyDescent="0.25">
      <c r="A18" s="8" t="s">
        <v>19</v>
      </c>
      <c r="B18" s="3" t="s">
        <v>13</v>
      </c>
      <c r="C18" s="3">
        <v>2024</v>
      </c>
      <c r="D18" s="3">
        <v>2026</v>
      </c>
      <c r="E18" s="3">
        <v>1</v>
      </c>
      <c r="F18" s="9">
        <f>SUM(G18:J18)</f>
        <v>13666.8</v>
      </c>
      <c r="G18" s="9">
        <f>'[1]МП 2022-2025 г.г.'!G64</f>
        <v>0</v>
      </c>
      <c r="H18" s="9">
        <f>'[2]МП 2023-2026 г.г.'!G63</f>
        <v>1656</v>
      </c>
      <c r="I18" s="9">
        <f>'[1]МП 2022-2025 г.г.'!G62</f>
        <v>0</v>
      </c>
      <c r="J18" s="9">
        <f>'[2]МП 2023-2026 г.г.'!G65</f>
        <v>12010.8</v>
      </c>
    </row>
    <row r="19" spans="1:10" ht="51.75" customHeight="1" x14ac:dyDescent="0.25">
      <c r="A19" s="8" t="s">
        <v>39</v>
      </c>
      <c r="B19" s="3" t="s">
        <v>13</v>
      </c>
      <c r="C19" s="3">
        <v>2024</v>
      </c>
      <c r="D19" s="3">
        <v>2026</v>
      </c>
      <c r="E19" s="3">
        <v>5</v>
      </c>
      <c r="F19" s="9">
        <f>SUM(G19:J19)</f>
        <v>173269.90000000002</v>
      </c>
      <c r="G19" s="9">
        <f>'[1]МП 2022-2025 г.г.'!G69</f>
        <v>0</v>
      </c>
      <c r="H19" s="9">
        <f>'[2]МП 2023-2026 г.г.'!G68</f>
        <v>3570</v>
      </c>
      <c r="I19" s="9">
        <f>'[2]МП 2023-2026 г.г.'!G67</f>
        <v>3947.2</v>
      </c>
      <c r="J19" s="9">
        <f>'[2]МП 2023-2026 г.г.'!G80</f>
        <v>165752.70000000001</v>
      </c>
    </row>
    <row r="20" spans="1:10" ht="89.25" customHeight="1" x14ac:dyDescent="0.25">
      <c r="A20" s="8" t="s">
        <v>41</v>
      </c>
      <c r="B20" s="3" t="s">
        <v>13</v>
      </c>
      <c r="C20" s="3">
        <v>2024</v>
      </c>
      <c r="D20" s="3">
        <v>2026</v>
      </c>
      <c r="E20" s="3" t="s">
        <v>46</v>
      </c>
      <c r="F20" s="9">
        <v>0</v>
      </c>
      <c r="G20" s="9">
        <f>ROUND('[1]МП 2022-2025 г.г.'!G70,1)</f>
        <v>0</v>
      </c>
      <c r="H20" s="9">
        <f>'[1]МП 2022-2025 г.г.'!G69</f>
        <v>0</v>
      </c>
      <c r="I20" s="9">
        <v>0</v>
      </c>
      <c r="J20" s="9">
        <f>ROUND('[1]МП 2022-2025 г.г.'!G71,1)</f>
        <v>0</v>
      </c>
    </row>
    <row r="21" spans="1:10" ht="70.5" customHeight="1" x14ac:dyDescent="0.25">
      <c r="A21" s="6" t="s">
        <v>20</v>
      </c>
      <c r="B21" s="3" t="s">
        <v>13</v>
      </c>
      <c r="C21" s="3">
        <v>2024</v>
      </c>
      <c r="D21" s="13">
        <v>2026</v>
      </c>
      <c r="E21" s="3" t="s">
        <v>14</v>
      </c>
      <c r="F21" s="5">
        <f>SUM(G21:J21)</f>
        <v>223685.9</v>
      </c>
      <c r="G21" s="5">
        <f>SUM(G22:G24)</f>
        <v>0</v>
      </c>
      <c r="H21" s="5">
        <f>SUM(H22:H24)</f>
        <v>0</v>
      </c>
      <c r="I21" s="5">
        <f>SUM(I22:I24)</f>
        <v>0</v>
      </c>
      <c r="J21" s="5">
        <f>SUM(J22:J24)</f>
        <v>223685.9</v>
      </c>
    </row>
    <row r="22" spans="1:10" ht="101.25" customHeight="1" x14ac:dyDescent="0.25">
      <c r="A22" s="8" t="s">
        <v>21</v>
      </c>
      <c r="B22" s="3" t="s">
        <v>13</v>
      </c>
      <c r="C22" s="3">
        <v>2024</v>
      </c>
      <c r="D22" s="3">
        <v>2026</v>
      </c>
      <c r="E22" s="3" t="s">
        <v>14</v>
      </c>
      <c r="F22" s="9">
        <f>SUM(G22:J22)</f>
        <v>206750.1</v>
      </c>
      <c r="G22" s="9">
        <f>ROUND('[1]МП 2022-2025 г.г.'!G95,1)</f>
        <v>0</v>
      </c>
      <c r="H22" s="9">
        <f>ROUND('[1]МП 2022-2025 г.г.'!G94,1)</f>
        <v>0</v>
      </c>
      <c r="I22" s="9">
        <f>ROUND('[1]МП 2022-2025 г.г.'!G93,1)</f>
        <v>0</v>
      </c>
      <c r="J22" s="9">
        <f>'[2]МП 2023-2026 г.г.'!G96</f>
        <v>206750.1</v>
      </c>
    </row>
    <row r="23" spans="1:10" ht="55.5" customHeight="1" x14ac:dyDescent="0.25">
      <c r="A23" s="8" t="s">
        <v>22</v>
      </c>
      <c r="B23" s="3" t="s">
        <v>13</v>
      </c>
      <c r="C23" s="3">
        <v>2024</v>
      </c>
      <c r="D23" s="3">
        <v>2026</v>
      </c>
      <c r="E23" s="3" t="s">
        <v>14</v>
      </c>
      <c r="F23" s="9">
        <f>SUM(G23:J23)</f>
        <v>11132.8</v>
      </c>
      <c r="G23" s="9">
        <f>ROUND('[1]МП 2022-2025 г.г.'!G100,1)</f>
        <v>0</v>
      </c>
      <c r="H23" s="9">
        <f>'[1]МП 2022-2025 г.г.'!G99</f>
        <v>0</v>
      </c>
      <c r="I23" s="9">
        <f>ROUND('[1]МП 2022-2025 г.г.'!G98,1)</f>
        <v>0</v>
      </c>
      <c r="J23" s="9">
        <f>'[2]МП 2023-2026 г.г.'!G101</f>
        <v>11132.8</v>
      </c>
    </row>
    <row r="24" spans="1:10" ht="121.5" customHeight="1" x14ac:dyDescent="0.25">
      <c r="A24" s="8" t="s">
        <v>23</v>
      </c>
      <c r="B24" s="3" t="s">
        <v>13</v>
      </c>
      <c r="C24" s="3">
        <v>2024</v>
      </c>
      <c r="D24" s="3">
        <v>2026</v>
      </c>
      <c r="E24" s="3" t="s">
        <v>14</v>
      </c>
      <c r="F24" s="9">
        <f>SUM(G24:J24)</f>
        <v>5803</v>
      </c>
      <c r="G24" s="9">
        <f>ROUND('[1]МП 2022-2025 г.г.'!G105,1)</f>
        <v>0</v>
      </c>
      <c r="H24" s="9">
        <f>'[1]МП 2022-2025 г.г.'!G104</f>
        <v>0</v>
      </c>
      <c r="I24" s="9">
        <f>ROUND('[1]МП 2022-2025 г.г.'!G103,1)</f>
        <v>0</v>
      </c>
      <c r="J24" s="9">
        <f>'[2]МП 2023-2026 г.г.'!G106</f>
        <v>5803</v>
      </c>
    </row>
    <row r="25" spans="1:10" ht="38.25" customHeight="1" x14ac:dyDescent="0.25">
      <c r="A25" s="26" t="s">
        <v>0</v>
      </c>
      <c r="B25" s="19" t="s">
        <v>1</v>
      </c>
      <c r="C25" s="21" t="s">
        <v>2</v>
      </c>
      <c r="D25" s="22"/>
      <c r="E25" s="13" t="s">
        <v>3</v>
      </c>
      <c r="F25" s="23" t="s">
        <v>4</v>
      </c>
      <c r="G25" s="24"/>
      <c r="H25" s="24"/>
      <c r="I25" s="24"/>
      <c r="J25" s="25"/>
    </row>
    <row r="26" spans="1:10" ht="157.5" customHeight="1" x14ac:dyDescent="0.25">
      <c r="A26" s="27"/>
      <c r="B26" s="20"/>
      <c r="C26" s="14" t="s">
        <v>5</v>
      </c>
      <c r="D26" s="14" t="s">
        <v>6</v>
      </c>
      <c r="E26" s="14" t="s">
        <v>42</v>
      </c>
      <c r="F26" s="13" t="s">
        <v>7</v>
      </c>
      <c r="G26" s="13" t="s">
        <v>8</v>
      </c>
      <c r="H26" s="13" t="s">
        <v>9</v>
      </c>
      <c r="I26" s="13" t="s">
        <v>10</v>
      </c>
      <c r="J26" s="13" t="s">
        <v>11</v>
      </c>
    </row>
    <row r="27" spans="1:10" ht="17.25" customHeight="1" x14ac:dyDescent="0.25">
      <c r="A27" s="3">
        <v>1</v>
      </c>
      <c r="B27" s="3">
        <v>2</v>
      </c>
      <c r="C27" s="3">
        <v>3</v>
      </c>
      <c r="D27" s="3">
        <v>4</v>
      </c>
      <c r="E27" s="3">
        <v>5</v>
      </c>
      <c r="F27" s="3">
        <v>6</v>
      </c>
      <c r="G27" s="3">
        <v>7</v>
      </c>
      <c r="H27" s="3">
        <v>8</v>
      </c>
      <c r="I27" s="3">
        <v>9</v>
      </c>
      <c r="J27" s="3">
        <v>10</v>
      </c>
    </row>
    <row r="28" spans="1:10" ht="56.25" customHeight="1" x14ac:dyDescent="0.25">
      <c r="A28" s="6" t="s">
        <v>24</v>
      </c>
      <c r="B28" s="7"/>
      <c r="C28" s="13">
        <v>2024</v>
      </c>
      <c r="D28" s="13">
        <v>2026</v>
      </c>
      <c r="E28" s="3" t="s">
        <v>14</v>
      </c>
      <c r="F28" s="5">
        <f t="shared" ref="F28:F35" si="1">SUM(G28:J28)</f>
        <v>1038</v>
      </c>
      <c r="G28" s="5">
        <f>SUM(G29:G30)</f>
        <v>0</v>
      </c>
      <c r="H28" s="5">
        <f>SUM(H29:H30)</f>
        <v>0</v>
      </c>
      <c r="I28" s="5">
        <f>SUM(I29:I30)</f>
        <v>0</v>
      </c>
      <c r="J28" s="5">
        <f>SUM(J29:J30)</f>
        <v>1038</v>
      </c>
    </row>
    <row r="29" spans="1:10" ht="36" customHeight="1" x14ac:dyDescent="0.25">
      <c r="A29" s="8" t="s">
        <v>25</v>
      </c>
      <c r="B29" s="7"/>
      <c r="C29" s="3">
        <v>2024</v>
      </c>
      <c r="D29" s="3">
        <v>2026</v>
      </c>
      <c r="E29" s="3" t="s">
        <v>14</v>
      </c>
      <c r="F29" s="9">
        <f t="shared" si="1"/>
        <v>651.70000000000005</v>
      </c>
      <c r="G29" s="9">
        <f>ROUND('[1]МП 2022-2025 г.г.'!G121,1)</f>
        <v>0</v>
      </c>
      <c r="H29" s="9">
        <f>ROUND('[1]МП 2022-2025 г.г.'!G115,1)</f>
        <v>0</v>
      </c>
      <c r="I29" s="9">
        <f>ROUND('[1]МП 2022-2025 г.г.'!G119,1)</f>
        <v>0</v>
      </c>
      <c r="J29" s="9">
        <f>'[2]МП 2023-2026 г.г.'!G122</f>
        <v>651.70000000000005</v>
      </c>
    </row>
    <row r="30" spans="1:10" ht="39.75" customHeight="1" x14ac:dyDescent="0.25">
      <c r="A30" s="8" t="s">
        <v>26</v>
      </c>
      <c r="B30" s="7"/>
      <c r="C30" s="3">
        <v>2024</v>
      </c>
      <c r="D30" s="3">
        <v>2026</v>
      </c>
      <c r="E30" s="3" t="s">
        <v>14</v>
      </c>
      <c r="F30" s="9">
        <f t="shared" si="1"/>
        <v>386.3</v>
      </c>
      <c r="G30" s="9">
        <f>ROUND('[1]МП 2022-2025 г.г.'!G126,1)</f>
        <v>0</v>
      </c>
      <c r="H30" s="9">
        <f>ROUND('[1]МП 2022-2025 г.г.'!G125,1)</f>
        <v>0</v>
      </c>
      <c r="I30" s="9">
        <f>ROUND('[1]МП 2022-2025 г.г.'!G124,1)</f>
        <v>0</v>
      </c>
      <c r="J30" s="9">
        <f>'[2]МП 2023-2026 г.г.'!G127</f>
        <v>386.3</v>
      </c>
    </row>
    <row r="31" spans="1:10" ht="51.75" customHeight="1" x14ac:dyDescent="0.25">
      <c r="A31" s="6" t="s">
        <v>27</v>
      </c>
      <c r="B31" s="7"/>
      <c r="C31" s="3">
        <v>2024</v>
      </c>
      <c r="D31" s="13">
        <v>2026</v>
      </c>
      <c r="E31" s="3" t="s">
        <v>14</v>
      </c>
      <c r="F31" s="5">
        <f t="shared" si="1"/>
        <v>2153.4</v>
      </c>
      <c r="G31" s="5">
        <f>SUM(G32:G32)</f>
        <v>0</v>
      </c>
      <c r="H31" s="5">
        <f>SUM(H32:H32)</f>
        <v>0</v>
      </c>
      <c r="I31" s="5">
        <f>SUM(I32:I32)</f>
        <v>0</v>
      </c>
      <c r="J31" s="5">
        <f>SUM(J32:J32)</f>
        <v>2153.4</v>
      </c>
    </row>
    <row r="32" spans="1:10" ht="54" customHeight="1" x14ac:dyDescent="0.25">
      <c r="A32" s="8" t="s">
        <v>28</v>
      </c>
      <c r="B32" s="7"/>
      <c r="C32" s="3">
        <v>2024</v>
      </c>
      <c r="D32" s="3">
        <v>2026</v>
      </c>
      <c r="E32" s="3" t="s">
        <v>14</v>
      </c>
      <c r="F32" s="9">
        <f t="shared" si="1"/>
        <v>2153.4</v>
      </c>
      <c r="G32" s="9">
        <f>ROUND('[1]МП 2022-2025 г.г.'!G142,1)</f>
        <v>0</v>
      </c>
      <c r="H32" s="9">
        <f>ROUND('[1]МП 2022-2025 г.г.'!G141,1)</f>
        <v>0</v>
      </c>
      <c r="I32" s="9">
        <f>ROUND('[1]МП 2022-2025 г.г.'!G140,1)</f>
        <v>0</v>
      </c>
      <c r="J32" s="9">
        <f>'[2]МП 2023-2026 г.г.'!G143</f>
        <v>2153.4</v>
      </c>
    </row>
    <row r="33" spans="1:10" ht="149.25" customHeight="1" x14ac:dyDescent="0.25">
      <c r="A33" s="6" t="s">
        <v>29</v>
      </c>
      <c r="B33" s="7"/>
      <c r="C33" s="13">
        <v>2024</v>
      </c>
      <c r="D33" s="13">
        <v>2026</v>
      </c>
      <c r="E33" s="3" t="s">
        <v>14</v>
      </c>
      <c r="F33" s="5">
        <f t="shared" si="1"/>
        <v>764.5</v>
      </c>
      <c r="G33" s="5">
        <f>G34+G35+G36+G37</f>
        <v>764.5</v>
      </c>
      <c r="H33" s="5">
        <f>SUM(H34:H37)</f>
        <v>0</v>
      </c>
      <c r="I33" s="5">
        <f>SUM(I34:I37)</f>
        <v>0</v>
      </c>
      <c r="J33" s="5">
        <f>SUM(J34:J37)</f>
        <v>0</v>
      </c>
    </row>
    <row r="34" spans="1:10" ht="128.25" customHeight="1" x14ac:dyDescent="0.25">
      <c r="A34" s="8" t="s">
        <v>30</v>
      </c>
      <c r="B34" s="7"/>
      <c r="C34" s="3">
        <v>2024</v>
      </c>
      <c r="D34" s="3">
        <v>2026</v>
      </c>
      <c r="E34" s="3" t="s">
        <v>14</v>
      </c>
      <c r="F34" s="9">
        <f t="shared" si="1"/>
        <v>451.6</v>
      </c>
      <c r="G34" s="9">
        <v>451.6</v>
      </c>
      <c r="H34" s="9">
        <f>ROUND('[1]МП 2022-2025 г.г.'!G152,1)</f>
        <v>0</v>
      </c>
      <c r="I34" s="9">
        <f>ROUND('[1]МП 2022-2025 г.г.'!G151,1)</f>
        <v>0</v>
      </c>
      <c r="J34" s="9">
        <f>ROUND('[1]МП 2022-2025 г.г.'!G154,1)</f>
        <v>0</v>
      </c>
    </row>
    <row r="35" spans="1:10" ht="74.25" customHeight="1" x14ac:dyDescent="0.25">
      <c r="A35" s="8" t="s">
        <v>31</v>
      </c>
      <c r="B35" s="7"/>
      <c r="C35" s="3">
        <v>2024</v>
      </c>
      <c r="D35" s="3">
        <v>2026</v>
      </c>
      <c r="E35" s="3" t="s">
        <v>14</v>
      </c>
      <c r="F35" s="9">
        <f t="shared" si="1"/>
        <v>87</v>
      </c>
      <c r="G35" s="9">
        <v>87</v>
      </c>
      <c r="H35" s="9">
        <f>ROUND('[1]МП 2022-2025 г.г.'!G157,1)</f>
        <v>0</v>
      </c>
      <c r="I35" s="9">
        <f>ROUND('[1]МП 2022-2025 г.г.'!G156,1)</f>
        <v>0</v>
      </c>
      <c r="J35" s="9">
        <f>ROUND('[1]МП 2022-2025 г.г.'!G159,1)</f>
        <v>0</v>
      </c>
    </row>
    <row r="36" spans="1:10" ht="57.75" customHeight="1" x14ac:dyDescent="0.25">
      <c r="A36" s="8" t="s">
        <v>32</v>
      </c>
      <c r="B36" s="7"/>
      <c r="C36" s="3">
        <v>2024</v>
      </c>
      <c r="D36" s="3">
        <v>2026</v>
      </c>
      <c r="E36" s="3" t="s">
        <v>14</v>
      </c>
      <c r="F36" s="9">
        <f>SUM(G36:J36)</f>
        <v>125.9</v>
      </c>
      <c r="G36" s="9">
        <v>125.9</v>
      </c>
      <c r="H36" s="9">
        <f>'[1]МП 2022-2025 г.г.'!G162</f>
        <v>0</v>
      </c>
      <c r="I36" s="9">
        <f>'[1]МП 2022-2025 г.г.'!G161</f>
        <v>0</v>
      </c>
      <c r="J36" s="9">
        <f>'[1]МП 2022-2025 г.г.'!G164</f>
        <v>0</v>
      </c>
    </row>
    <row r="37" spans="1:10" ht="63.75" customHeight="1" x14ac:dyDescent="0.25">
      <c r="A37" s="8" t="s">
        <v>33</v>
      </c>
      <c r="B37" s="7"/>
      <c r="C37" s="3">
        <v>2024</v>
      </c>
      <c r="D37" s="3">
        <v>2026</v>
      </c>
      <c r="E37" s="3" t="s">
        <v>14</v>
      </c>
      <c r="F37" s="9">
        <f>SUM(G37:J37)</f>
        <v>100</v>
      </c>
      <c r="G37" s="9">
        <v>100</v>
      </c>
      <c r="H37" s="9">
        <f>'[1]МП 2022-2025 г.г.'!G167</f>
        <v>0</v>
      </c>
      <c r="I37" s="9">
        <f>'[1]МП 2022-2025 г.г.'!G166</f>
        <v>0</v>
      </c>
      <c r="J37" s="9">
        <f>'[1]МП 2022-2025 г.г.'!G169</f>
        <v>0</v>
      </c>
    </row>
    <row r="38" spans="1:10" ht="38.25" customHeight="1" x14ac:dyDescent="0.25">
      <c r="A38" s="26" t="s">
        <v>0</v>
      </c>
      <c r="B38" s="19" t="s">
        <v>1</v>
      </c>
      <c r="C38" s="21" t="s">
        <v>2</v>
      </c>
      <c r="D38" s="22"/>
      <c r="E38" s="13" t="s">
        <v>3</v>
      </c>
      <c r="F38" s="23" t="s">
        <v>4</v>
      </c>
      <c r="G38" s="24"/>
      <c r="H38" s="24"/>
      <c r="I38" s="24"/>
      <c r="J38" s="25"/>
    </row>
    <row r="39" spans="1:10" ht="140.25" customHeight="1" x14ac:dyDescent="0.25">
      <c r="A39" s="27"/>
      <c r="B39" s="20"/>
      <c r="C39" s="14" t="s">
        <v>5</v>
      </c>
      <c r="D39" s="14" t="s">
        <v>6</v>
      </c>
      <c r="E39" s="14" t="s">
        <v>42</v>
      </c>
      <c r="F39" s="13" t="s">
        <v>7</v>
      </c>
      <c r="G39" s="13" t="s">
        <v>8</v>
      </c>
      <c r="H39" s="13" t="s">
        <v>9</v>
      </c>
      <c r="I39" s="13" t="s">
        <v>10</v>
      </c>
      <c r="J39" s="13" t="s">
        <v>11</v>
      </c>
    </row>
    <row r="40" spans="1:10" ht="17.25" customHeight="1" x14ac:dyDescent="0.25">
      <c r="A40" s="3">
        <v>1</v>
      </c>
      <c r="B40" s="3">
        <v>2</v>
      </c>
      <c r="C40" s="3">
        <v>3</v>
      </c>
      <c r="D40" s="3">
        <v>4</v>
      </c>
      <c r="E40" s="3">
        <v>5</v>
      </c>
      <c r="F40" s="3">
        <v>6</v>
      </c>
      <c r="G40" s="3">
        <v>7</v>
      </c>
      <c r="H40" s="3">
        <v>8</v>
      </c>
      <c r="I40" s="3">
        <v>9</v>
      </c>
      <c r="J40" s="3">
        <v>10</v>
      </c>
    </row>
    <row r="41" spans="1:10" ht="79.5" customHeight="1" x14ac:dyDescent="0.25">
      <c r="A41" s="6" t="s">
        <v>34</v>
      </c>
      <c r="B41" s="7"/>
      <c r="C41" s="13">
        <v>2024</v>
      </c>
      <c r="D41" s="13">
        <v>2026</v>
      </c>
      <c r="E41" s="3" t="s">
        <v>14</v>
      </c>
      <c r="F41" s="5">
        <f>SUM(G41:J41)</f>
        <v>20702</v>
      </c>
      <c r="G41" s="5">
        <f>SUM(G42:G42)</f>
        <v>0</v>
      </c>
      <c r="H41" s="5">
        <f>SUM(H42:H42)</f>
        <v>4363.8</v>
      </c>
      <c r="I41" s="5">
        <f>SUM(I42:I42)</f>
        <v>0</v>
      </c>
      <c r="J41" s="5">
        <f>SUM(J42:J42)</f>
        <v>16338.2</v>
      </c>
    </row>
    <row r="42" spans="1:10" ht="66.75" customHeight="1" x14ac:dyDescent="0.25">
      <c r="A42" s="8" t="s">
        <v>35</v>
      </c>
      <c r="B42" s="7"/>
      <c r="C42" s="3">
        <v>2024</v>
      </c>
      <c r="D42" s="3">
        <v>2026</v>
      </c>
      <c r="E42" s="3">
        <v>7</v>
      </c>
      <c r="F42" s="9">
        <f>SUM(G42:J42)</f>
        <v>20702</v>
      </c>
      <c r="G42" s="9">
        <f>ROUND('[1]МП 2022-2025 г.г.'!G179,1)</f>
        <v>0</v>
      </c>
      <c r="H42" s="9">
        <f>'[2]МП 2023-2026 г.г.'!G178</f>
        <v>4363.8</v>
      </c>
      <c r="I42" s="9">
        <f>ROUND('[1]МП 2022-2025 г.г.'!G177,1)</f>
        <v>0</v>
      </c>
      <c r="J42" s="9">
        <f>'[2]МП 2023-2026 г.г.'!G180</f>
        <v>16338.2</v>
      </c>
    </row>
    <row r="43" spans="1:10" ht="87.75" customHeight="1" x14ac:dyDescent="0.25">
      <c r="A43" s="4" t="s">
        <v>36</v>
      </c>
      <c r="B43" s="13" t="s">
        <v>13</v>
      </c>
      <c r="C43" s="13">
        <v>2024</v>
      </c>
      <c r="D43" s="13">
        <v>2026</v>
      </c>
      <c r="E43" s="13" t="s">
        <v>14</v>
      </c>
      <c r="F43" s="5">
        <f>SUM(G43:J43)</f>
        <v>6280.5</v>
      </c>
      <c r="G43" s="5">
        <f>G44</f>
        <v>0</v>
      </c>
      <c r="H43" s="5">
        <f>H44</f>
        <v>6280.5</v>
      </c>
      <c r="I43" s="5">
        <f>I44</f>
        <v>0</v>
      </c>
      <c r="J43" s="5">
        <f>J44</f>
        <v>0</v>
      </c>
    </row>
    <row r="44" spans="1:10" ht="39" x14ac:dyDescent="0.25">
      <c r="A44" s="8" t="s">
        <v>37</v>
      </c>
      <c r="B44" s="7"/>
      <c r="C44" s="13">
        <v>2024</v>
      </c>
      <c r="D44" s="13">
        <v>2026</v>
      </c>
      <c r="E44" s="3" t="s">
        <v>48</v>
      </c>
      <c r="F44" s="5">
        <f>SUM(G44:J44)</f>
        <v>6280.5</v>
      </c>
      <c r="G44" s="5">
        <f>SUM(G45:G45)</f>
        <v>0</v>
      </c>
      <c r="H44" s="5">
        <f>'[2]МП 2023-2026 г.г.'!G206</f>
        <v>6280.5</v>
      </c>
      <c r="I44" s="5">
        <f>SUM(I45:I45)</f>
        <v>0</v>
      </c>
      <c r="J44" s="5">
        <f>SUM(J45:J45)</f>
        <v>0</v>
      </c>
    </row>
    <row r="45" spans="1:10" ht="26.25" x14ac:dyDescent="0.25">
      <c r="A45" s="8" t="s">
        <v>45</v>
      </c>
      <c r="B45" s="7"/>
      <c r="C45" s="3">
        <v>2024</v>
      </c>
      <c r="D45" s="3">
        <v>2026</v>
      </c>
      <c r="E45" s="3" t="s">
        <v>48</v>
      </c>
      <c r="F45" s="9">
        <f>SUM(G45:J45)</f>
        <v>0</v>
      </c>
      <c r="G45" s="9">
        <v>0</v>
      </c>
      <c r="H45" s="9">
        <v>0</v>
      </c>
      <c r="I45" s="9">
        <f>ROUND('[1]МП 2022-2025 г.г.'!G205,1)</f>
        <v>0</v>
      </c>
      <c r="J45" s="9">
        <f>ROUND('[1]МП 2022-2025 г.г.'!G208,1)</f>
        <v>0</v>
      </c>
    </row>
    <row r="46" spans="1:10" x14ac:dyDescent="0.25">
      <c r="A46" s="8"/>
      <c r="B46" s="29"/>
      <c r="C46" s="30"/>
      <c r="D46" s="30"/>
      <c r="E46" s="3"/>
      <c r="F46" s="9"/>
      <c r="G46" s="9"/>
      <c r="H46" s="9"/>
      <c r="I46" s="9"/>
      <c r="J46" s="9"/>
    </row>
    <row r="47" spans="1:10" x14ac:dyDescent="0.25">
      <c r="A47" s="11"/>
      <c r="B47" s="2"/>
      <c r="C47" s="2"/>
      <c r="D47" s="2"/>
      <c r="E47" s="12" t="s">
        <v>38</v>
      </c>
      <c r="F47" s="5">
        <f>F43+F7</f>
        <v>532437.60000000009</v>
      </c>
      <c r="G47" s="5">
        <f>G43+G7</f>
        <v>3106.5</v>
      </c>
      <c r="H47" s="5">
        <f>H43+H7</f>
        <v>27136.799999999999</v>
      </c>
      <c r="I47" s="5">
        <f>I43+I7</f>
        <v>23474.300000000003</v>
      </c>
      <c r="J47" s="5">
        <f>J43+J7</f>
        <v>478720.00000000006</v>
      </c>
    </row>
  </sheetData>
  <mergeCells count="18">
    <mergeCell ref="A14:A15"/>
    <mergeCell ref="B14:B15"/>
    <mergeCell ref="C14:D14"/>
    <mergeCell ref="F14:J14"/>
    <mergeCell ref="A25:A26"/>
    <mergeCell ref="B25:B26"/>
    <mergeCell ref="C25:D25"/>
    <mergeCell ref="A38:A39"/>
    <mergeCell ref="B38:B39"/>
    <mergeCell ref="C38:D38"/>
    <mergeCell ref="F25:J25"/>
    <mergeCell ref="F38:J38"/>
    <mergeCell ref="E1:J1"/>
    <mergeCell ref="A2:J2"/>
    <mergeCell ref="A4:A5"/>
    <mergeCell ref="B4:B5"/>
    <mergeCell ref="C4:D4"/>
    <mergeCell ref="F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2023-12-28T09:12:22Z</dcterms:modified>
</cp:coreProperties>
</file>